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1. EJERCICIO 2021\3.- INFORMES TRIMESTRALES\1er Informe Trimestral 2021\"/>
    </mc:Choice>
  </mc:AlternateContent>
  <bookViews>
    <workbookView xWindow="0" yWindow="0" windowWidth="28800" windowHeight="11445"/>
  </bookViews>
  <sheets>
    <sheet name="Edo. Anal. de Ing. det 1er Trim" sheetId="1" r:id="rId1"/>
  </sheets>
  <definedNames>
    <definedName name="_xlnm.Print_Area" localSheetId="0">'Edo. Anal. de Ing. det 1er Trim'!$B$1:$I$88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7" i="1" l="1"/>
  <c r="I68" i="1"/>
  <c r="I71" i="1" s="1"/>
  <c r="G49" i="1" l="1"/>
  <c r="H49" i="1"/>
  <c r="H38" i="1" l="1"/>
  <c r="G67" i="1"/>
  <c r="H62" i="1"/>
  <c r="D38" i="1"/>
  <c r="H32" i="1" l="1"/>
  <c r="G62" i="1" l="1"/>
  <c r="G38" i="1"/>
  <c r="F67" i="1" l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4" i="1"/>
  <c r="F13" i="1"/>
  <c r="F12" i="1"/>
  <c r="F11" i="1"/>
  <c r="F10" i="1"/>
  <c r="F9" i="1"/>
  <c r="F8" i="1"/>
  <c r="D32" i="1" l="1"/>
  <c r="F32" i="1" s="1"/>
  <c r="D19" i="1"/>
  <c r="H19" i="1"/>
  <c r="F19" i="1" l="1"/>
  <c r="I66" i="1"/>
  <c r="G66" i="1"/>
  <c r="I65" i="1"/>
  <c r="G65" i="1"/>
  <c r="I64" i="1"/>
  <c r="G64" i="1"/>
  <c r="I63" i="1"/>
  <c r="G63" i="1"/>
  <c r="I62" i="1"/>
  <c r="I61" i="1"/>
  <c r="G61" i="1"/>
  <c r="I60" i="1"/>
  <c r="G60" i="1"/>
  <c r="I59" i="1"/>
  <c r="G59" i="1"/>
  <c r="H58" i="1"/>
  <c r="D58" i="1"/>
  <c r="F58" i="1" s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D49" i="1"/>
  <c r="I46" i="1"/>
  <c r="F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I37" i="1"/>
  <c r="G37" i="1"/>
  <c r="I36" i="1"/>
  <c r="G36" i="1"/>
  <c r="I35" i="1"/>
  <c r="G35" i="1"/>
  <c r="I34" i="1"/>
  <c r="G34" i="1"/>
  <c r="I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D45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I8" i="1"/>
  <c r="G8" i="1"/>
  <c r="D68" i="1" l="1"/>
  <c r="I58" i="1"/>
  <c r="F49" i="1"/>
  <c r="F68" i="1" s="1"/>
  <c r="F71" i="1" s="1"/>
  <c r="D71" i="1"/>
  <c r="I49" i="1"/>
  <c r="I19" i="1"/>
  <c r="H68" i="1"/>
  <c r="G32" i="1"/>
  <c r="H45" i="1"/>
  <c r="G58" i="1"/>
  <c r="G68" i="1" s="1"/>
  <c r="G19" i="1"/>
  <c r="G45" i="1" l="1"/>
  <c r="G71" i="1" s="1"/>
  <c r="I45" i="1"/>
  <c r="H71" i="1"/>
</calcChain>
</file>

<file path=xl/sharedStrings.xml><?xml version="1.0" encoding="utf-8"?>
<sst xmlns="http://schemas.openxmlformats.org/spreadsheetml/2006/main" count="96" uniqueCount="92">
  <si>
    <t>MUNICIPIO DE SOLIDARIDAD</t>
  </si>
  <si>
    <t>Estado Analítico de Ingresos Detallado-LDF</t>
  </si>
  <si>
    <t>(PESOS)</t>
  </si>
  <si>
    <t>Concepto (c)</t>
  </si>
  <si>
    <t>Ingreso</t>
  </si>
  <si>
    <t xml:space="preserve">Diferencia  (e) </t>
  </si>
  <si>
    <t>Estimado (d)</t>
  </si>
  <si>
    <t>Ampliaciones y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</si>
  <si>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</si>
  <si>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</si>
  <si>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</si>
  <si>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</si>
  <si>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</si>
  <si>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</si>
  <si>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</si>
  <si>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</si>
  <si>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</si>
  <si>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Corriente</t>
  </si>
  <si>
    <t>Capital</t>
  </si>
  <si>
    <t>F. Aprovechamientos</t>
  </si>
  <si>
    <t>H. Participaciones</t>
  </si>
  <si>
    <t>(H=h1+h2+h3+h4+h5+h6+h7+h8+h9+h10+h11)</t>
  </si>
  <si>
    <t>h1)Fondo General de Participaciones</t>
  </si>
  <si>
    <t>h2)Fondo de Fomento Municipal</t>
  </si>
  <si>
    <t>h3)Fondo de Fiscalización y Recaudación</t>
  </si>
  <si>
    <t>h4)Fondo de Compensación</t>
  </si>
  <si>
    <t>h5)Fondo de Extracción de Hidrocarburos</t>
  </si>
  <si>
    <t>h6)Impuesto Especial Sobre Producción y Servicios</t>
  </si>
  <si>
    <t>h8)3.17% Sobre Extracción de Petróleo</t>
  </si>
  <si>
    <t>h9)Gasolinas y Diésel</t>
  </si>
  <si>
    <t>h10)Fondo de Impuesto Sobre la Renta</t>
  </si>
  <si>
    <t>h11)Fondo de Estabilización de los Ingresos de las Entidades Federativas</t>
  </si>
  <si>
    <t>I. Incentivos Derivados de Colaboración Fiscal</t>
  </si>
  <si>
    <t>(I=i1+i2+i3+i4+i5)</t>
  </si>
  <si>
    <t>i1)Tenencia o Uso de Vehículos</t>
  </si>
  <si>
    <t>i2)Fondo de Compensación ISAN</t>
  </si>
  <si>
    <t>i3)Impuesto Sobre Automóviles Nuevos</t>
  </si>
  <si>
    <t>i4)Fondo de Compensación de Repecos-Intermedios</t>
  </si>
  <si>
    <t>i5)Otros Incentivos Económicos</t>
  </si>
  <si>
    <t>J. Transferencias y Asignaciones</t>
  </si>
  <si>
    <t>K. Convenios</t>
  </si>
  <si>
    <t>k1)Otros Convenios y Subsidios</t>
  </si>
  <si>
    <t>l1)Participaciones en Ingresos Locales</t>
  </si>
  <si>
    <t>l2)Otros Ingresos de Libre Disposición</t>
  </si>
  <si>
    <t>I. Total de Ingresos de Libre Disposición I=(A+B+C+D+E+F+G+H+I+J+K+L)</t>
  </si>
  <si>
    <t>Ingresos Excedentes de Ingresos de Libre Disposición</t>
  </si>
  <si>
    <t>Trasnsferencias Federales Etiquetadas</t>
  </si>
  <si>
    <t>a1)Fondo de Aportaciones para la Nómina Educativa y Gasto Opertaivo</t>
  </si>
  <si>
    <t>a2)Fondo de Aportaciones para los Servicios de Salud</t>
  </si>
  <si>
    <t>a3)Fondo de Aportaciones para la Infraestructura Social</t>
  </si>
  <si>
    <t>a4)Fondo de Aportaciones para el Fortalecimiento de los Municipios y de las Demarcaciones Territoriales del Dsitrito Federal</t>
  </si>
  <si>
    <t>a5)Fondo de Aportaciones Múltiples</t>
  </si>
  <si>
    <t>a6)Fondo de Aportaciones para la Educación Tecnologica y de Adultos</t>
  </si>
  <si>
    <t>a7)Fondo de Aportaciones para la Seguridad Pública de los Estados y  del Distrito Federal.</t>
  </si>
  <si>
    <t>a8)Fondo de Aportaciones para para el Fortalecimiento de las Entidades Federativas</t>
  </si>
  <si>
    <t>B. Convenios (B=b1+b2+b3+b4)</t>
  </si>
  <si>
    <t>b1)Convenios de Protección Social en Salud</t>
  </si>
  <si>
    <t>b2)Convenios de descentralización</t>
  </si>
  <si>
    <t>b3)Convenios de Reasignación</t>
  </si>
  <si>
    <t>b4)Otros Convenios y Subsidios</t>
  </si>
  <si>
    <t>C. Fondos Distintos de Aportaciones (C=c1+c2)</t>
  </si>
  <si>
    <t>c1)Fondo para Entidades Federativas y Municipios Productores de Hidrocarburos</t>
  </si>
  <si>
    <t>c2)Fondo Minero</t>
  </si>
  <si>
    <t>D. Transferencias, Asignaciones, Subsidios y Subvenciones, y Pensiones y Jubilaciones</t>
  </si>
  <si>
    <t>Transferencias, Asignaciones, Subsidios y Otras Ayudas</t>
  </si>
  <si>
    <t>E. Otras Transferencias Federales Etiquetadas</t>
  </si>
  <si>
    <t>II. Total de Transferencias Federales Etiquetadas (II=A+B+C+D+E)</t>
  </si>
  <si>
    <t>III. Ingresos derivados de financiamiento (III=A)</t>
  </si>
  <si>
    <t>A. Ingresos Derivados de Financiamientos</t>
  </si>
  <si>
    <t>IV. Total de Ingresos (IV=I+II+III)</t>
  </si>
  <si>
    <t>Datos Informativos</t>
  </si>
  <si>
    <t>REVISÓ</t>
  </si>
  <si>
    <t>L.C. FELIPE DE JESUS COUOH DZUL</t>
  </si>
  <si>
    <t>LIC. SHELINA ABIGAIL ALONZO ALAMILLA</t>
  </si>
  <si>
    <t>C.P MARCIAL ALBERTO GEDED MENDOZA</t>
  </si>
  <si>
    <t>DIR. DE CONTABILIDAD</t>
  </si>
  <si>
    <t>DIR. CONTROL PRESUPUESTAL</t>
  </si>
  <si>
    <t>DIR. DE EGRESOS</t>
  </si>
  <si>
    <t>REALIZÓ</t>
  </si>
  <si>
    <t>AUTORIZÓ</t>
  </si>
  <si>
    <t>LIC. JORGE MANUEL GUTIÉRREZ SÁNCHEZ</t>
  </si>
  <si>
    <t>C.P LUIS FERNANDO VARGAS AGUILAR</t>
  </si>
  <si>
    <t>DIR. DE INGRESOS</t>
  </si>
  <si>
    <t>TESORERO MUNICIPAL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</si>
  <si>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</si>
  <si>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</si>
  <si>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</si>
  <si>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G. Ingresos por Venta de Bienes y Servicios</t>
  </si>
  <si>
    <t>h7)0.136% de la Recaudación Federal Participable</t>
  </si>
  <si>
    <t>L. Otros Ingresos de Libre Disposición (L=I1+l2)</t>
  </si>
  <si>
    <t>A. Aportaciones (A=a1+a2+a3+a4+a5+a6+a7+a8)</t>
  </si>
  <si>
    <t>Del 01 de enero al 31 de marzo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</si>
</sst>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3" borderId="14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" fillId="0" borderId="4" xfId="0" applyFont="1" applyBorder="1" applyAlignment="1">
      <alignment horizontal="justify" vertical="center"/>
    </xf>
    <xf numFmtId="9" fontId="5" fillId="0" borderId="0" xfId="1" applyFont="1" applyAlignment="1">
      <alignment horizontal="justify" vertical="center" wrapText="1"/>
    </xf>
    <xf numFmtId="2" fontId="5" fillId="0" borderId="14" xfId="1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0</xdr:rowOff>
    </xdr:from>
    <xdr:to>
      <xdr:col>2</xdr:col>
      <xdr:colOff>314325</xdr:colOff>
      <xdr:row>2</xdr:row>
      <xdr:rowOff>142875</xdr:rowOff>
    </xdr:to>
    <xdr:pic>
      <xdr:nvPicPr>
        <xdr:cNvPr id="2" name="Imagen 1" descr="C:\Documents and Settings\jose.rodriguez\Escritorio\Logos nuevos\MONEDA.png">
          <a:extLst>
            <a:ext uri="{FF2B5EF4-FFF2-40B4-BE49-F238E27FC236}">
              <a16:creationId xmlns="" xmlns:a16="http://schemas.microsoft.com/office/drawing/2014/main" id="{6225D312-2D46-4654-AB91-4774144A07A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0"/>
          <a:ext cx="4667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176213</xdr:colOff>
      <xdr:row>0</xdr:row>
      <xdr:rowOff>104776</xdr:rowOff>
    </xdr:from>
    <xdr:to>
      <xdr:col>7</xdr:col>
      <xdr:colOff>871802</xdr:colOff>
      <xdr:row>2</xdr:row>
      <xdr:rowOff>171450</xdr:rowOff>
    </xdr:to>
    <xdr:pic>
      <xdr:nvPicPr>
        <xdr:cNvPr id="3" name="Imagen 2" descr="C:\Users\Enriqueta\Downloads\HAS-1821-01 (1).jpg">
          <a:extLst>
            <a:ext uri="{FF2B5EF4-FFF2-40B4-BE49-F238E27FC236}">
              <a16:creationId xmlns="" xmlns:a16="http://schemas.microsoft.com/office/drawing/2014/main" id="{E876F23C-2E5D-433F-AE55-1675D62AEC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04776"/>
          <a:ext cx="1874308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I99"/>
  <sheetViews>
    <sheetView tabSelected="1" topLeftCell="A48" zoomScale="80" zoomScaleNormal="80" workbookViewId="0">
      <selection activeCell="N66" sqref="N66"/>
    </sheetView>
  </sheetViews>
  <sheetFormatPr baseColWidth="10" defaultColWidth="11.42578125" defaultRowHeight="12.75" x14ac:dyDescent="0.25"/>
  <cols>
    <col min="1" max="1" width="7.7109375" style="1" customWidth="1"/>
    <col min="2" max="2" width="5.42578125" style="1" customWidth="1"/>
    <col min="3" max="3" width="40.85546875" style="1" customWidth="1"/>
    <col min="4" max="4" width="19.42578125" style="1" customWidth="1"/>
    <col min="5" max="5" width="15.42578125" style="1" customWidth="1"/>
    <col min="6" max="6" width="21.28515625" style="1" customWidth="1"/>
    <col min="7" max="7" width="17.7109375" style="1" bestFit="1" customWidth="1"/>
    <col min="8" max="8" width="19.140625" style="1" customWidth="1"/>
    <col min="9" max="9" width="22" style="1" customWidth="1"/>
    <col min="10" max="16384" width="11.42578125" style="1"/>
  </cols>
  <sheetData>
    <row r="1" spans="2:9" ht="15" customHeight="1" x14ac:dyDescent="0.25">
      <c r="B1" s="70" t="s">
        <v>0</v>
      </c>
      <c r="C1" s="71"/>
      <c r="D1" s="71"/>
      <c r="E1" s="71"/>
      <c r="F1" s="71"/>
      <c r="G1" s="71"/>
      <c r="H1" s="71"/>
      <c r="I1" s="72"/>
    </row>
    <row r="2" spans="2:9" ht="15" customHeight="1" x14ac:dyDescent="0.25">
      <c r="B2" s="73" t="s">
        <v>1</v>
      </c>
      <c r="C2" s="74"/>
      <c r="D2" s="74"/>
      <c r="E2" s="74"/>
      <c r="F2" s="74"/>
      <c r="G2" s="74"/>
      <c r="H2" s="74"/>
      <c r="I2" s="75"/>
    </row>
    <row r="3" spans="2:9" ht="15" customHeight="1" x14ac:dyDescent="0.25">
      <c r="B3" s="73" t="s">
        <v>91</v>
      </c>
      <c r="C3" s="74"/>
      <c r="D3" s="74"/>
      <c r="E3" s="74"/>
      <c r="F3" s="74"/>
      <c r="G3" s="74"/>
      <c r="H3" s="74"/>
      <c r="I3" s="75"/>
    </row>
    <row r="4" spans="2:9" ht="15" customHeight="1" thickBot="1" x14ac:dyDescent="0.3">
      <c r="B4" s="76" t="s">
        <v>2</v>
      </c>
      <c r="C4" s="77"/>
      <c r="D4" s="77"/>
      <c r="E4" s="77"/>
      <c r="F4" s="77"/>
      <c r="G4" s="77"/>
      <c r="H4" s="77"/>
      <c r="I4" s="78"/>
    </row>
    <row r="5" spans="2:9" ht="13.5" customHeight="1" thickBot="1" x14ac:dyDescent="0.3">
      <c r="B5" s="79" t="s">
        <v>3</v>
      </c>
      <c r="C5" s="80"/>
      <c r="D5" s="83" t="s">
        <v>4</v>
      </c>
      <c r="E5" s="84"/>
      <c r="F5" s="84"/>
      <c r="G5" s="84"/>
      <c r="H5" s="85"/>
      <c r="I5" s="86" t="s">
        <v>5</v>
      </c>
    </row>
    <row r="6" spans="2:9" ht="24.75" thickBot="1" x14ac:dyDescent="0.3">
      <c r="B6" s="81"/>
      <c r="C6" s="82"/>
      <c r="D6" s="2" t="s">
        <v>6</v>
      </c>
      <c r="E6" s="3" t="s">
        <v>7</v>
      </c>
      <c r="F6" s="4" t="s">
        <v>8</v>
      </c>
      <c r="G6" s="4" t="s">
        <v>9</v>
      </c>
      <c r="H6" s="4" t="s">
        <v>10</v>
      </c>
      <c r="I6" s="87"/>
    </row>
    <row r="7" spans="2:9" ht="13.5" customHeight="1" x14ac:dyDescent="0.25">
      <c r="B7" s="5" t="s">
        <v>11</v>
      </c>
      <c r="C7" s="6"/>
      <c r="D7" s="7"/>
      <c r="E7" s="8"/>
      <c r="F7" s="7"/>
      <c r="G7" s="7"/>
      <c r="H7" s="7"/>
      <c r="I7" s="7"/>
    </row>
    <row r="8" spans="2:9" ht="12.75" customHeight="1" x14ac:dyDescent="0.25">
      <c r="B8" s="49" t="s">
        <v>12</v>
      </c>
      <c r="C8" s="67"/>
      <c r="D8" s="8">
        <v>851328411</v>
      </c>
      <c r="E8" s="8">
        <v>0</v>
      </c>
      <c r="F8" s="7">
        <f>D8</f>
        <v>851328411</v>
      </c>
      <c r="G8" s="7">
        <f>H8</f>
        <v>569417014.12</v>
      </c>
      <c r="H8" s="7">
        <v>569417014.12</v>
      </c>
      <c r="I8" s="7">
        <f>H8-D8</f>
        <v>-281911396.88</v>
      </c>
    </row>
    <row r="9" spans="2:9" ht="12.75" customHeight="1" x14ac:dyDescent="0.25">
      <c r="B9" s="49" t="s">
        <v>13</v>
      </c>
      <c r="C9" s="67"/>
      <c r="D9" s="8">
        <v>0</v>
      </c>
      <c r="E9" s="7">
        <v>0</v>
      </c>
      <c r="F9" s="7">
        <f t="shared" ref="F9:F44" si="0">D9</f>
        <v>0</v>
      </c>
      <c r="G9" s="7">
        <v>0</v>
      </c>
      <c r="H9" s="7">
        <v>0</v>
      </c>
      <c r="I9" s="7">
        <f t="shared" ref="I9:I46" si="1">H9-D9</f>
        <v>0</v>
      </c>
    </row>
    <row r="10" spans="2:9" ht="12.75" customHeight="1" x14ac:dyDescent="0.25">
      <c r="B10" s="49" t="s">
        <v>14</v>
      </c>
      <c r="C10" s="67"/>
      <c r="D10" s="8">
        <v>0</v>
      </c>
      <c r="E10" s="7">
        <v>0</v>
      </c>
      <c r="F10" s="7">
        <f t="shared" si="0"/>
        <v>0</v>
      </c>
      <c r="G10" s="7">
        <f t="shared" ref="G10:G44" si="2">H10</f>
        <v>0</v>
      </c>
      <c r="H10" s="7">
        <v>0</v>
      </c>
      <c r="I10" s="7">
        <f t="shared" si="1"/>
        <v>0</v>
      </c>
    </row>
    <row r="11" spans="2:9" ht="12.75" customHeight="1" x14ac:dyDescent="0.25">
      <c r="B11" s="49" t="s">
        <v>15</v>
      </c>
      <c r="C11" s="67"/>
      <c r="D11" s="8">
        <v>652182856</v>
      </c>
      <c r="E11" s="7">
        <v>0</v>
      </c>
      <c r="F11" s="7">
        <f t="shared" si="0"/>
        <v>652182856</v>
      </c>
      <c r="G11" s="7">
        <f t="shared" si="2"/>
        <v>177296028.13999999</v>
      </c>
      <c r="H11" s="7">
        <v>177296028.13999999</v>
      </c>
      <c r="I11" s="7">
        <f t="shared" si="1"/>
        <v>-474886827.86000001</v>
      </c>
    </row>
    <row r="12" spans="2:9" ht="12.75" customHeight="1" x14ac:dyDescent="0.25">
      <c r="B12" s="49" t="s">
        <v>16</v>
      </c>
      <c r="C12" s="67"/>
      <c r="D12" s="8">
        <v>20928522</v>
      </c>
      <c r="E12" s="8">
        <v>0</v>
      </c>
      <c r="F12" s="7">
        <f t="shared" si="0"/>
        <v>20928522</v>
      </c>
      <c r="G12" s="7">
        <f>H12</f>
        <v>5788857.29</v>
      </c>
      <c r="H12" s="8">
        <v>5788857.29</v>
      </c>
      <c r="I12" s="7">
        <f t="shared" si="1"/>
        <v>-15139664.710000001</v>
      </c>
    </row>
    <row r="13" spans="2:9" ht="12.75" hidden="1" customHeight="1" x14ac:dyDescent="0.25">
      <c r="B13" s="10"/>
      <c r="C13" s="11" t="s">
        <v>17</v>
      </c>
      <c r="D13" s="8">
        <v>3098056</v>
      </c>
      <c r="E13" s="7">
        <v>0</v>
      </c>
      <c r="F13" s="7">
        <f t="shared" si="0"/>
        <v>3098056</v>
      </c>
      <c r="G13" s="7">
        <f t="shared" si="2"/>
        <v>55857379.420000002</v>
      </c>
      <c r="H13" s="7">
        <v>55857379.420000002</v>
      </c>
      <c r="I13" s="7">
        <f t="shared" si="1"/>
        <v>52759323.420000002</v>
      </c>
    </row>
    <row r="14" spans="2:9" ht="12.75" hidden="1" customHeight="1" x14ac:dyDescent="0.25">
      <c r="B14" s="10"/>
      <c r="C14" s="11" t="s">
        <v>18</v>
      </c>
      <c r="D14" s="8">
        <v>0</v>
      </c>
      <c r="E14" s="7">
        <v>0</v>
      </c>
      <c r="F14" s="7">
        <f t="shared" si="0"/>
        <v>0</v>
      </c>
      <c r="G14" s="7">
        <f t="shared" si="2"/>
        <v>0</v>
      </c>
      <c r="H14" s="7">
        <v>0</v>
      </c>
      <c r="I14" s="7">
        <f t="shared" si="1"/>
        <v>0</v>
      </c>
    </row>
    <row r="15" spans="2:9" ht="13.5" customHeight="1" x14ac:dyDescent="0.25">
      <c r="B15" s="49" t="s">
        <v>19</v>
      </c>
      <c r="C15" s="67"/>
      <c r="D15" s="8">
        <v>106538189</v>
      </c>
      <c r="E15" s="8">
        <v>0</v>
      </c>
      <c r="F15" s="7">
        <f t="shared" si="0"/>
        <v>106538189</v>
      </c>
      <c r="G15" s="7">
        <f t="shared" si="2"/>
        <v>12683892.550000001</v>
      </c>
      <c r="H15" s="8">
        <v>12683892.550000001</v>
      </c>
      <c r="I15" s="7">
        <f t="shared" si="1"/>
        <v>-93854296.450000003</v>
      </c>
    </row>
    <row r="16" spans="2:9" ht="12.75" hidden="1" customHeight="1" x14ac:dyDescent="0.25">
      <c r="B16" s="10"/>
      <c r="C16" s="11" t="s">
        <v>17</v>
      </c>
      <c r="D16" s="8">
        <v>181417185</v>
      </c>
      <c r="E16" s="7">
        <v>0</v>
      </c>
      <c r="F16" s="7">
        <f t="shared" si="0"/>
        <v>181417185</v>
      </c>
      <c r="G16" s="7">
        <f t="shared" si="2"/>
        <v>150805660.77000001</v>
      </c>
      <c r="H16" s="7">
        <v>150805660.77000001</v>
      </c>
      <c r="I16" s="7">
        <f t="shared" si="1"/>
        <v>-30611524.229999989</v>
      </c>
    </row>
    <row r="17" spans="2:9" ht="12.75" hidden="1" customHeight="1" x14ac:dyDescent="0.25">
      <c r="B17" s="10"/>
      <c r="C17" s="11" t="s">
        <v>18</v>
      </c>
      <c r="D17" s="8">
        <v>0</v>
      </c>
      <c r="E17" s="7">
        <v>0</v>
      </c>
      <c r="F17" s="7">
        <f t="shared" si="0"/>
        <v>0</v>
      </c>
      <c r="G17" s="7">
        <f t="shared" si="2"/>
        <v>0</v>
      </c>
      <c r="H17" s="7"/>
      <c r="I17" s="7">
        <f t="shared" si="1"/>
        <v>0</v>
      </c>
    </row>
    <row r="18" spans="2:9" ht="13.5" customHeight="1" x14ac:dyDescent="0.25">
      <c r="B18" s="49" t="s">
        <v>87</v>
      </c>
      <c r="C18" s="67"/>
      <c r="D18" s="8">
        <v>0</v>
      </c>
      <c r="E18" s="7">
        <v>0</v>
      </c>
      <c r="F18" s="7">
        <f t="shared" si="0"/>
        <v>0</v>
      </c>
      <c r="G18" s="7">
        <f t="shared" si="2"/>
        <v>0</v>
      </c>
      <c r="H18" s="7">
        <v>0</v>
      </c>
      <c r="I18" s="7">
        <f t="shared" si="1"/>
        <v>0</v>
      </c>
    </row>
    <row r="19" spans="2:9" ht="27" customHeight="1" x14ac:dyDescent="0.25">
      <c r="B19" s="49" t="s">
        <v>20</v>
      </c>
      <c r="C19" s="67"/>
      <c r="D19" s="8">
        <f>SUM(D21:D31)</f>
        <v>306238145</v>
      </c>
      <c r="E19" s="7">
        <v>0</v>
      </c>
      <c r="F19" s="7">
        <f t="shared" si="0"/>
        <v>306238145</v>
      </c>
      <c r="G19" s="7">
        <f t="shared" si="2"/>
        <v>91617539</v>
      </c>
      <c r="H19" s="8">
        <f>SUM(H21+H22+H23+H24+H25+H26+H27+H28+H29+H30+H31)</f>
        <v>91617539</v>
      </c>
      <c r="I19" s="7">
        <f t="shared" si="1"/>
        <v>-214620606</v>
      </c>
    </row>
    <row r="20" spans="2:9" ht="12" customHeight="1" x14ac:dyDescent="0.25">
      <c r="B20" s="68" t="s">
        <v>21</v>
      </c>
      <c r="C20" s="69"/>
      <c r="D20" s="8"/>
      <c r="E20" s="7"/>
      <c r="F20" s="7"/>
      <c r="G20" s="7"/>
      <c r="H20" s="8"/>
      <c r="I20" s="7"/>
    </row>
    <row r="21" spans="2:9" ht="20.25" customHeight="1" x14ac:dyDescent="0.25">
      <c r="B21" s="12"/>
      <c r="C21" s="13" t="s">
        <v>22</v>
      </c>
      <c r="D21" s="14">
        <v>191397923</v>
      </c>
      <c r="E21" s="7">
        <v>0</v>
      </c>
      <c r="F21" s="7">
        <f t="shared" si="0"/>
        <v>191397923</v>
      </c>
      <c r="G21" s="7">
        <f t="shared" si="2"/>
        <v>51535202</v>
      </c>
      <c r="H21" s="8">
        <v>51535202</v>
      </c>
      <c r="I21" s="7">
        <f t="shared" si="1"/>
        <v>-139862721</v>
      </c>
    </row>
    <row r="22" spans="2:9" ht="18.75" customHeight="1" x14ac:dyDescent="0.25">
      <c r="B22" s="12"/>
      <c r="C22" s="13" t="s">
        <v>23</v>
      </c>
      <c r="D22" s="8">
        <v>49509827</v>
      </c>
      <c r="E22" s="7">
        <v>0</v>
      </c>
      <c r="F22" s="7">
        <f t="shared" si="0"/>
        <v>49509827</v>
      </c>
      <c r="G22" s="7">
        <f t="shared" si="2"/>
        <v>12833416</v>
      </c>
      <c r="H22" s="8">
        <v>12833416</v>
      </c>
      <c r="I22" s="7">
        <f t="shared" si="1"/>
        <v>-36676411</v>
      </c>
    </row>
    <row r="23" spans="2:9" ht="24" customHeight="1" x14ac:dyDescent="0.25">
      <c r="B23" s="12"/>
      <c r="C23" s="13" t="s">
        <v>24</v>
      </c>
      <c r="D23" s="8">
        <v>14944879</v>
      </c>
      <c r="E23" s="7">
        <v>0</v>
      </c>
      <c r="F23" s="7">
        <f t="shared" si="0"/>
        <v>14944879</v>
      </c>
      <c r="G23" s="7">
        <f t="shared" si="2"/>
        <v>2864750</v>
      </c>
      <c r="H23" s="8">
        <v>2864750</v>
      </c>
      <c r="I23" s="7">
        <f t="shared" si="1"/>
        <v>-12080129</v>
      </c>
    </row>
    <row r="24" spans="2:9" ht="21" customHeight="1" x14ac:dyDescent="0.25">
      <c r="B24" s="12"/>
      <c r="C24" s="13" t="s">
        <v>25</v>
      </c>
      <c r="D24" s="8">
        <v>0</v>
      </c>
      <c r="E24" s="7">
        <v>0</v>
      </c>
      <c r="F24" s="7">
        <f t="shared" si="0"/>
        <v>0</v>
      </c>
      <c r="G24" s="7">
        <f t="shared" si="2"/>
        <v>0</v>
      </c>
      <c r="H24" s="8">
        <v>0</v>
      </c>
      <c r="I24" s="7">
        <f t="shared" si="1"/>
        <v>0</v>
      </c>
    </row>
    <row r="25" spans="2:9" ht="20.25" customHeight="1" x14ac:dyDescent="0.25">
      <c r="B25" s="12"/>
      <c r="C25" s="13" t="s">
        <v>26</v>
      </c>
      <c r="D25" s="8">
        <v>0</v>
      </c>
      <c r="E25" s="7">
        <v>0</v>
      </c>
      <c r="F25" s="7">
        <f t="shared" si="0"/>
        <v>0</v>
      </c>
      <c r="G25" s="7">
        <f t="shared" si="2"/>
        <v>0</v>
      </c>
      <c r="H25" s="8">
        <v>0</v>
      </c>
      <c r="I25" s="7">
        <f t="shared" si="1"/>
        <v>0</v>
      </c>
    </row>
    <row r="26" spans="2:9" ht="24" customHeight="1" x14ac:dyDescent="0.25">
      <c r="B26" s="12"/>
      <c r="C26" s="13" t="s">
        <v>27</v>
      </c>
      <c r="D26" s="15">
        <v>6873933</v>
      </c>
      <c r="E26" s="7">
        <v>0</v>
      </c>
      <c r="F26" s="7">
        <f t="shared" si="0"/>
        <v>6873933</v>
      </c>
      <c r="G26" s="7">
        <f t="shared" si="2"/>
        <v>2199902</v>
      </c>
      <c r="H26" s="8">
        <v>2199902</v>
      </c>
      <c r="I26" s="7">
        <f t="shared" si="1"/>
        <v>-4674031</v>
      </c>
    </row>
    <row r="27" spans="2:9" ht="29.25" customHeight="1" x14ac:dyDescent="0.25">
      <c r="B27" s="12"/>
      <c r="C27" s="13" t="s">
        <v>88</v>
      </c>
      <c r="D27" s="8">
        <v>0</v>
      </c>
      <c r="E27" s="7">
        <v>0</v>
      </c>
      <c r="F27" s="7">
        <f t="shared" si="0"/>
        <v>0</v>
      </c>
      <c r="G27" s="7">
        <f t="shared" si="2"/>
        <v>0</v>
      </c>
      <c r="H27" s="8">
        <v>0</v>
      </c>
      <c r="I27" s="7">
        <f t="shared" si="1"/>
        <v>0</v>
      </c>
    </row>
    <row r="28" spans="2:9" ht="18" customHeight="1" x14ac:dyDescent="0.25">
      <c r="B28" s="12"/>
      <c r="C28" s="13" t="s">
        <v>28</v>
      </c>
      <c r="D28" s="8">
        <v>0</v>
      </c>
      <c r="E28" s="7">
        <v>0</v>
      </c>
      <c r="F28" s="7">
        <f t="shared" si="0"/>
        <v>0</v>
      </c>
      <c r="G28" s="7">
        <f t="shared" si="2"/>
        <v>0</v>
      </c>
      <c r="H28" s="8">
        <v>0</v>
      </c>
      <c r="I28" s="7">
        <f t="shared" si="1"/>
        <v>0</v>
      </c>
    </row>
    <row r="29" spans="2:9" ht="16.5" customHeight="1" x14ac:dyDescent="0.25">
      <c r="B29" s="12"/>
      <c r="C29" s="13" t="s">
        <v>29</v>
      </c>
      <c r="D29" s="8">
        <v>9435564</v>
      </c>
      <c r="E29" s="7">
        <v>0</v>
      </c>
      <c r="F29" s="7">
        <f t="shared" si="0"/>
        <v>9435564</v>
      </c>
      <c r="G29" s="7">
        <f t="shared" si="2"/>
        <v>2259943</v>
      </c>
      <c r="H29" s="8">
        <v>2259943</v>
      </c>
      <c r="I29" s="7">
        <f t="shared" si="1"/>
        <v>-7175621</v>
      </c>
    </row>
    <row r="30" spans="2:9" ht="27" customHeight="1" x14ac:dyDescent="0.25">
      <c r="B30" s="12"/>
      <c r="C30" s="13" t="s">
        <v>30</v>
      </c>
      <c r="D30" s="8">
        <v>34076019</v>
      </c>
      <c r="E30" s="7">
        <v>0</v>
      </c>
      <c r="F30" s="7">
        <f t="shared" si="0"/>
        <v>34076019</v>
      </c>
      <c r="G30" s="7">
        <f t="shared" si="2"/>
        <v>19924326</v>
      </c>
      <c r="H30" s="8">
        <v>19924326</v>
      </c>
      <c r="I30" s="7">
        <f t="shared" si="1"/>
        <v>-14151693</v>
      </c>
    </row>
    <row r="31" spans="2:9" ht="27" customHeight="1" x14ac:dyDescent="0.25">
      <c r="B31" s="12"/>
      <c r="C31" s="13" t="s">
        <v>31</v>
      </c>
      <c r="D31" s="8">
        <v>0</v>
      </c>
      <c r="E31" s="7">
        <v>0</v>
      </c>
      <c r="F31" s="7">
        <f t="shared" si="0"/>
        <v>0</v>
      </c>
      <c r="G31" s="7">
        <f t="shared" si="2"/>
        <v>0</v>
      </c>
      <c r="H31" s="8">
        <v>0</v>
      </c>
      <c r="I31" s="7">
        <f t="shared" si="1"/>
        <v>0</v>
      </c>
    </row>
    <row r="32" spans="2:9" ht="27" customHeight="1" x14ac:dyDescent="0.25">
      <c r="B32" s="61" t="s">
        <v>32</v>
      </c>
      <c r="C32" s="62"/>
      <c r="D32" s="8">
        <f>SUM(D34:D38)</f>
        <v>96267558</v>
      </c>
      <c r="E32" s="7">
        <v>0</v>
      </c>
      <c r="F32" s="7">
        <f t="shared" si="0"/>
        <v>96267558</v>
      </c>
      <c r="G32" s="7">
        <f t="shared" si="2"/>
        <v>45305866.740000002</v>
      </c>
      <c r="H32" s="8">
        <f>SUM(H34+H35+H36+H37+H38)</f>
        <v>45305866.740000002</v>
      </c>
      <c r="I32" s="7">
        <f t="shared" si="1"/>
        <v>-50961691.259999998</v>
      </c>
    </row>
    <row r="33" spans="2:9" ht="14.25" customHeight="1" x14ac:dyDescent="0.25">
      <c r="B33" s="49" t="s">
        <v>33</v>
      </c>
      <c r="C33" s="50"/>
      <c r="D33" s="8"/>
      <c r="E33" s="7"/>
      <c r="F33" s="7"/>
      <c r="G33" s="7"/>
      <c r="H33" s="8"/>
      <c r="I33" s="7"/>
    </row>
    <row r="34" spans="2:9" ht="21" customHeight="1" x14ac:dyDescent="0.25">
      <c r="B34" s="12"/>
      <c r="C34" s="13" t="s">
        <v>34</v>
      </c>
      <c r="D34" s="8">
        <v>1673</v>
      </c>
      <c r="E34" s="7">
        <v>0</v>
      </c>
      <c r="F34" s="7">
        <f t="shared" si="0"/>
        <v>1673</v>
      </c>
      <c r="G34" s="7">
        <f t="shared" si="2"/>
        <v>1308</v>
      </c>
      <c r="H34" s="8">
        <v>1308</v>
      </c>
      <c r="I34" s="7">
        <f t="shared" si="1"/>
        <v>-365</v>
      </c>
    </row>
    <row r="35" spans="2:9" ht="21" customHeight="1" x14ac:dyDescent="0.25">
      <c r="B35" s="12"/>
      <c r="C35" s="13" t="s">
        <v>35</v>
      </c>
      <c r="D35" s="8">
        <v>1197113</v>
      </c>
      <c r="E35" s="7">
        <v>0</v>
      </c>
      <c r="F35" s="7">
        <f t="shared" si="0"/>
        <v>1197113</v>
      </c>
      <c r="G35" s="7">
        <f t="shared" si="2"/>
        <v>289999</v>
      </c>
      <c r="H35" s="8">
        <v>289999</v>
      </c>
      <c r="I35" s="7">
        <f t="shared" si="1"/>
        <v>-907114</v>
      </c>
    </row>
    <row r="36" spans="2:9" ht="21" customHeight="1" x14ac:dyDescent="0.25">
      <c r="B36" s="12"/>
      <c r="C36" s="13" t="s">
        <v>36</v>
      </c>
      <c r="D36" s="8">
        <v>3003617</v>
      </c>
      <c r="E36" s="7">
        <v>0</v>
      </c>
      <c r="F36" s="7">
        <f t="shared" si="0"/>
        <v>3003617</v>
      </c>
      <c r="G36" s="7">
        <f t="shared" si="2"/>
        <v>742177</v>
      </c>
      <c r="H36" s="8">
        <v>742177</v>
      </c>
      <c r="I36" s="7">
        <f t="shared" si="1"/>
        <v>-2261440</v>
      </c>
    </row>
    <row r="37" spans="2:9" ht="22.5" customHeight="1" x14ac:dyDescent="0.25">
      <c r="B37" s="12"/>
      <c r="C37" s="13" t="s">
        <v>37</v>
      </c>
      <c r="D37" s="8">
        <v>0</v>
      </c>
      <c r="E37" s="7">
        <v>0</v>
      </c>
      <c r="F37" s="7">
        <f t="shared" si="0"/>
        <v>0</v>
      </c>
      <c r="G37" s="7">
        <f t="shared" si="2"/>
        <v>0</v>
      </c>
      <c r="H37" s="8">
        <v>0</v>
      </c>
      <c r="I37" s="7">
        <f t="shared" si="1"/>
        <v>0</v>
      </c>
    </row>
    <row r="38" spans="2:9" ht="18" customHeight="1" x14ac:dyDescent="0.25">
      <c r="B38" s="12"/>
      <c r="C38" s="13" t="s">
        <v>38</v>
      </c>
      <c r="D38" s="8">
        <f>90174991+1457647+432517</f>
        <v>92065155</v>
      </c>
      <c r="E38" s="7">
        <v>0</v>
      </c>
      <c r="F38" s="7">
        <f t="shared" si="0"/>
        <v>92065155</v>
      </c>
      <c r="G38" s="7">
        <f>H38</f>
        <v>44272382.740000002</v>
      </c>
      <c r="H38" s="8">
        <f>1203073+43069309.74</f>
        <v>44272382.740000002</v>
      </c>
      <c r="I38" s="7">
        <f>H38-D38</f>
        <v>-47792772.259999998</v>
      </c>
    </row>
    <row r="39" spans="2:9" ht="19.5" customHeight="1" x14ac:dyDescent="0.25">
      <c r="B39" s="61" t="s">
        <v>39</v>
      </c>
      <c r="C39" s="62"/>
      <c r="D39" s="8">
        <v>0</v>
      </c>
      <c r="E39" s="7">
        <v>0</v>
      </c>
      <c r="F39" s="7">
        <f t="shared" si="0"/>
        <v>0</v>
      </c>
      <c r="G39" s="7">
        <f t="shared" si="2"/>
        <v>0</v>
      </c>
      <c r="H39" s="8">
        <v>0</v>
      </c>
      <c r="I39" s="7">
        <f t="shared" si="1"/>
        <v>0</v>
      </c>
    </row>
    <row r="40" spans="2:9" ht="14.25" customHeight="1" x14ac:dyDescent="0.25">
      <c r="B40" s="61" t="s">
        <v>40</v>
      </c>
      <c r="C40" s="62"/>
      <c r="D40" s="8">
        <v>0</v>
      </c>
      <c r="E40" s="7">
        <v>0</v>
      </c>
      <c r="F40" s="7">
        <f t="shared" si="0"/>
        <v>0</v>
      </c>
      <c r="G40" s="7">
        <f t="shared" si="2"/>
        <v>0</v>
      </c>
      <c r="H40" s="8">
        <v>0</v>
      </c>
      <c r="I40" s="7">
        <f t="shared" si="1"/>
        <v>0</v>
      </c>
    </row>
    <row r="41" spans="2:9" ht="18" customHeight="1" x14ac:dyDescent="0.25">
      <c r="B41" s="12"/>
      <c r="C41" s="13" t="s">
        <v>41</v>
      </c>
      <c r="D41" s="8">
        <v>0</v>
      </c>
      <c r="E41" s="7">
        <v>0</v>
      </c>
      <c r="F41" s="7">
        <f t="shared" si="0"/>
        <v>0</v>
      </c>
      <c r="G41" s="7">
        <f t="shared" si="2"/>
        <v>0</v>
      </c>
      <c r="H41" s="8">
        <v>0</v>
      </c>
      <c r="I41" s="7">
        <f t="shared" si="1"/>
        <v>0</v>
      </c>
    </row>
    <row r="42" spans="2:9" ht="20.25" customHeight="1" x14ac:dyDescent="0.25">
      <c r="B42" s="61" t="s">
        <v>89</v>
      </c>
      <c r="C42" s="62"/>
      <c r="D42" s="8">
        <v>0</v>
      </c>
      <c r="E42" s="7">
        <v>0</v>
      </c>
      <c r="F42" s="7">
        <f t="shared" si="0"/>
        <v>0</v>
      </c>
      <c r="G42" s="7">
        <f t="shared" si="2"/>
        <v>0</v>
      </c>
      <c r="H42" s="7">
        <v>0</v>
      </c>
      <c r="I42" s="7">
        <f t="shared" si="1"/>
        <v>0</v>
      </c>
    </row>
    <row r="43" spans="2:9" ht="13.5" customHeight="1" x14ac:dyDescent="0.25">
      <c r="B43" s="12"/>
      <c r="C43" s="13" t="s">
        <v>42</v>
      </c>
      <c r="D43" s="8">
        <v>0</v>
      </c>
      <c r="E43" s="7">
        <v>0</v>
      </c>
      <c r="F43" s="7">
        <f t="shared" si="0"/>
        <v>0</v>
      </c>
      <c r="G43" s="7">
        <f t="shared" si="2"/>
        <v>0</v>
      </c>
      <c r="H43" s="7">
        <v>0</v>
      </c>
      <c r="I43" s="7">
        <f t="shared" si="1"/>
        <v>0</v>
      </c>
    </row>
    <row r="44" spans="2:9" ht="27" customHeight="1" thickBot="1" x14ac:dyDescent="0.3">
      <c r="B44" s="12"/>
      <c r="C44" s="13" t="s">
        <v>43</v>
      </c>
      <c r="D44" s="8">
        <v>0</v>
      </c>
      <c r="E44" s="7">
        <v>0</v>
      </c>
      <c r="F44" s="7">
        <f t="shared" si="0"/>
        <v>0</v>
      </c>
      <c r="G44" s="7">
        <f t="shared" si="2"/>
        <v>0</v>
      </c>
      <c r="H44" s="7">
        <v>0</v>
      </c>
      <c r="I44" s="7">
        <f t="shared" si="1"/>
        <v>0</v>
      </c>
    </row>
    <row r="45" spans="2:9" ht="15.75" customHeight="1" x14ac:dyDescent="0.25">
      <c r="B45" s="63" t="s">
        <v>44</v>
      </c>
      <c r="C45" s="64"/>
      <c r="D45" s="55">
        <f>SUM(D8+D9+D10+D11+D12+D15+D18+D19+D32+D39+D40+D42)</f>
        <v>2033483681</v>
      </c>
      <c r="E45" s="55">
        <v>0</v>
      </c>
      <c r="F45" s="55">
        <f>SUM(F8+F9+F10+F11+F12+F15+F18+F19+F32+F39+F40+F42)</f>
        <v>2033483681</v>
      </c>
      <c r="G45" s="55">
        <f>SUM(G8+G9+G10+G11+G12+G15+G18+G19+G32+G39+G40+G42)</f>
        <v>902109197.83999991</v>
      </c>
      <c r="H45" s="55">
        <f>SUM(H8+H9+H10+H11+H12+H15+H18+H19+H32+H39+H40+H42)</f>
        <v>902109197.83999991</v>
      </c>
      <c r="I45" s="55">
        <f>H45-D45</f>
        <v>-1131374483.1600001</v>
      </c>
    </row>
    <row r="46" spans="2:9" ht="15.75" customHeight="1" thickBot="1" x14ac:dyDescent="0.3">
      <c r="B46" s="65"/>
      <c r="C46" s="66"/>
      <c r="D46" s="56"/>
      <c r="E46" s="56"/>
      <c r="F46" s="56"/>
      <c r="G46" s="56"/>
      <c r="H46" s="56"/>
      <c r="I46" s="56">
        <f t="shared" si="1"/>
        <v>0</v>
      </c>
    </row>
    <row r="47" spans="2:9" ht="22.5" customHeight="1" thickBot="1" x14ac:dyDescent="0.3">
      <c r="B47" s="57" t="s">
        <v>45</v>
      </c>
      <c r="C47" s="58"/>
      <c r="D47" s="16">
        <v>0</v>
      </c>
      <c r="E47" s="16">
        <v>0</v>
      </c>
      <c r="F47" s="16">
        <v>0</v>
      </c>
      <c r="G47" s="17">
        <v>0</v>
      </c>
      <c r="H47" s="17">
        <v>0</v>
      </c>
      <c r="I47" s="18">
        <v>0</v>
      </c>
    </row>
    <row r="48" spans="2:9" ht="25.5" customHeight="1" x14ac:dyDescent="0.25">
      <c r="B48" s="59" t="s">
        <v>46</v>
      </c>
      <c r="C48" s="60"/>
      <c r="D48" s="5"/>
      <c r="E48" s="5"/>
      <c r="F48" s="5"/>
      <c r="G48" s="19"/>
      <c r="H48" s="19"/>
      <c r="I48" s="6"/>
    </row>
    <row r="49" spans="2:9" ht="16.5" customHeight="1" x14ac:dyDescent="0.25">
      <c r="B49" s="49" t="s">
        <v>90</v>
      </c>
      <c r="C49" s="50"/>
      <c r="D49" s="8">
        <f>SUM(D50:D56)</f>
        <v>210987424</v>
      </c>
      <c r="E49" s="8">
        <v>0</v>
      </c>
      <c r="F49" s="7">
        <f>D49</f>
        <v>210987424</v>
      </c>
      <c r="G49" s="8">
        <f>H49</f>
        <v>55286976</v>
      </c>
      <c r="H49" s="8">
        <f>SUM(H50:H56)</f>
        <v>55286976</v>
      </c>
      <c r="I49" s="7">
        <f>H49-D49</f>
        <v>-155700448</v>
      </c>
    </row>
    <row r="50" spans="2:9" ht="24" x14ac:dyDescent="0.25">
      <c r="B50" s="20"/>
      <c r="C50" s="21" t="s">
        <v>47</v>
      </c>
      <c r="D50" s="22">
        <v>0</v>
      </c>
      <c r="E50" s="7">
        <v>0</v>
      </c>
      <c r="F50" s="7">
        <f t="shared" ref="F50:F67" si="3">D50</f>
        <v>0</v>
      </c>
      <c r="G50" s="8">
        <f t="shared" ref="G50:G66" si="4">H50</f>
        <v>0</v>
      </c>
      <c r="H50" s="8">
        <v>0</v>
      </c>
      <c r="I50" s="7">
        <f t="shared" ref="I50:I67" si="5">H50-D50</f>
        <v>0</v>
      </c>
    </row>
    <row r="51" spans="2:9" ht="23.25" customHeight="1" x14ac:dyDescent="0.25">
      <c r="B51" s="20"/>
      <c r="C51" s="13" t="s">
        <v>48</v>
      </c>
      <c r="D51" s="23">
        <v>0</v>
      </c>
      <c r="E51" s="7">
        <v>0</v>
      </c>
      <c r="F51" s="7">
        <f t="shared" si="3"/>
        <v>0</v>
      </c>
      <c r="G51" s="8">
        <f t="shared" si="4"/>
        <v>0</v>
      </c>
      <c r="H51" s="8">
        <v>0</v>
      </c>
      <c r="I51" s="7">
        <f t="shared" si="5"/>
        <v>0</v>
      </c>
    </row>
    <row r="52" spans="2:9" ht="24" x14ac:dyDescent="0.25">
      <c r="B52" s="20"/>
      <c r="C52" s="13" t="s">
        <v>49</v>
      </c>
      <c r="D52" s="23">
        <v>44961056</v>
      </c>
      <c r="E52" s="7">
        <v>0</v>
      </c>
      <c r="F52" s="7">
        <f t="shared" si="3"/>
        <v>44961056</v>
      </c>
      <c r="G52" s="8">
        <f t="shared" si="4"/>
        <v>13471566</v>
      </c>
      <c r="H52" s="8">
        <v>13471566</v>
      </c>
      <c r="I52" s="7">
        <f>H52-D52</f>
        <v>-31489490</v>
      </c>
    </row>
    <row r="53" spans="2:9" ht="36" x14ac:dyDescent="0.25">
      <c r="B53" s="20"/>
      <c r="C53" s="13" t="s">
        <v>50</v>
      </c>
      <c r="D53" s="23">
        <v>166026368</v>
      </c>
      <c r="E53" s="7">
        <v>0</v>
      </c>
      <c r="F53" s="7">
        <f t="shared" si="3"/>
        <v>166026368</v>
      </c>
      <c r="G53" s="8">
        <f t="shared" si="4"/>
        <v>41815410</v>
      </c>
      <c r="H53" s="8">
        <v>41815410</v>
      </c>
      <c r="I53" s="7">
        <f>H53-D53</f>
        <v>-124210958</v>
      </c>
    </row>
    <row r="54" spans="2:9" x14ac:dyDescent="0.25">
      <c r="B54" s="20"/>
      <c r="C54" s="13" t="s">
        <v>51</v>
      </c>
      <c r="D54" s="23">
        <v>0</v>
      </c>
      <c r="E54" s="7">
        <v>0</v>
      </c>
      <c r="F54" s="7">
        <f t="shared" si="3"/>
        <v>0</v>
      </c>
      <c r="G54" s="8">
        <f t="shared" si="4"/>
        <v>0</v>
      </c>
      <c r="H54" s="8">
        <v>0</v>
      </c>
      <c r="I54" s="7">
        <f t="shared" si="5"/>
        <v>0</v>
      </c>
    </row>
    <row r="55" spans="2:9" ht="27" customHeight="1" x14ac:dyDescent="0.25">
      <c r="B55" s="20"/>
      <c r="C55" s="13" t="s">
        <v>52</v>
      </c>
      <c r="D55" s="23">
        <v>0</v>
      </c>
      <c r="E55" s="7">
        <v>0</v>
      </c>
      <c r="F55" s="7">
        <f t="shared" si="3"/>
        <v>0</v>
      </c>
      <c r="G55" s="8">
        <f t="shared" si="4"/>
        <v>0</v>
      </c>
      <c r="H55" s="8">
        <v>0</v>
      </c>
      <c r="I55" s="7">
        <f t="shared" si="5"/>
        <v>0</v>
      </c>
    </row>
    <row r="56" spans="2:9" ht="36" customHeight="1" x14ac:dyDescent="0.25">
      <c r="B56" s="20"/>
      <c r="C56" s="24" t="s">
        <v>53</v>
      </c>
      <c r="D56" s="23">
        <v>0</v>
      </c>
      <c r="E56" s="8">
        <v>0</v>
      </c>
      <c r="F56" s="7">
        <f t="shared" si="3"/>
        <v>0</v>
      </c>
      <c r="G56" s="8">
        <f t="shared" si="4"/>
        <v>0</v>
      </c>
      <c r="H56" s="8">
        <v>0</v>
      </c>
      <c r="I56" s="7">
        <f t="shared" si="5"/>
        <v>0</v>
      </c>
    </row>
    <row r="57" spans="2:9" ht="36" customHeight="1" x14ac:dyDescent="0.25">
      <c r="B57" s="20"/>
      <c r="C57" s="24" t="s">
        <v>54</v>
      </c>
      <c r="D57" s="23">
        <v>0</v>
      </c>
      <c r="E57" s="7">
        <v>0</v>
      </c>
      <c r="F57" s="7">
        <f t="shared" si="3"/>
        <v>0</v>
      </c>
      <c r="G57" s="8">
        <f t="shared" si="4"/>
        <v>0</v>
      </c>
      <c r="H57" s="8">
        <v>0</v>
      </c>
      <c r="I57" s="7">
        <f t="shared" si="5"/>
        <v>0</v>
      </c>
    </row>
    <row r="58" spans="2:9" ht="15" customHeight="1" x14ac:dyDescent="0.25">
      <c r="B58" s="49" t="s">
        <v>55</v>
      </c>
      <c r="C58" s="50"/>
      <c r="D58" s="23">
        <f>SUM(D59+D60+D61+D62)</f>
        <v>3538</v>
      </c>
      <c r="E58" s="7">
        <v>0</v>
      </c>
      <c r="F58" s="7">
        <f t="shared" si="3"/>
        <v>3538</v>
      </c>
      <c r="G58" s="8">
        <f t="shared" si="4"/>
        <v>7</v>
      </c>
      <c r="H58" s="8">
        <f>SUM(H59:H62)</f>
        <v>7</v>
      </c>
      <c r="I58" s="7">
        <f>H58-D58</f>
        <v>-3531</v>
      </c>
    </row>
    <row r="59" spans="2:9" ht="20.25" customHeight="1" x14ac:dyDescent="0.25">
      <c r="B59" s="20"/>
      <c r="C59" s="24" t="s">
        <v>56</v>
      </c>
      <c r="D59" s="23">
        <v>0</v>
      </c>
      <c r="E59" s="7">
        <v>0</v>
      </c>
      <c r="F59" s="7">
        <f t="shared" si="3"/>
        <v>0</v>
      </c>
      <c r="G59" s="8">
        <f t="shared" si="4"/>
        <v>0</v>
      </c>
      <c r="H59" s="8">
        <v>0</v>
      </c>
      <c r="I59" s="7">
        <f t="shared" si="5"/>
        <v>0</v>
      </c>
    </row>
    <row r="60" spans="2:9" ht="12" customHeight="1" x14ac:dyDescent="0.25">
      <c r="B60" s="20"/>
      <c r="C60" s="13" t="s">
        <v>57</v>
      </c>
      <c r="D60" s="23">
        <v>0</v>
      </c>
      <c r="E60" s="7">
        <v>0</v>
      </c>
      <c r="F60" s="7">
        <f t="shared" si="3"/>
        <v>0</v>
      </c>
      <c r="G60" s="8">
        <f t="shared" si="4"/>
        <v>0</v>
      </c>
      <c r="H60" s="8">
        <v>0</v>
      </c>
      <c r="I60" s="7">
        <f t="shared" si="5"/>
        <v>0</v>
      </c>
    </row>
    <row r="61" spans="2:9" ht="18.75" customHeight="1" x14ac:dyDescent="0.25">
      <c r="B61" s="20"/>
      <c r="C61" s="13" t="s">
        <v>58</v>
      </c>
      <c r="D61" s="23">
        <v>0</v>
      </c>
      <c r="E61" s="7">
        <v>0</v>
      </c>
      <c r="F61" s="7">
        <f t="shared" si="3"/>
        <v>0</v>
      </c>
      <c r="G61" s="8">
        <f t="shared" si="4"/>
        <v>0</v>
      </c>
      <c r="H61" s="8">
        <v>0</v>
      </c>
      <c r="I61" s="7">
        <f t="shared" si="5"/>
        <v>0</v>
      </c>
    </row>
    <row r="62" spans="2:9" ht="15.75" customHeight="1" x14ac:dyDescent="0.25">
      <c r="B62" s="20"/>
      <c r="C62" s="13" t="s">
        <v>59</v>
      </c>
      <c r="D62" s="23">
        <v>3538</v>
      </c>
      <c r="E62" s="7">
        <v>0</v>
      </c>
      <c r="F62" s="7">
        <f t="shared" si="3"/>
        <v>3538</v>
      </c>
      <c r="G62" s="8">
        <f t="shared" si="4"/>
        <v>7</v>
      </c>
      <c r="H62" s="8">
        <f>7</f>
        <v>7</v>
      </c>
      <c r="I62" s="7">
        <f>H62-D62</f>
        <v>-3531</v>
      </c>
    </row>
    <row r="63" spans="2:9" x14ac:dyDescent="0.25">
      <c r="B63" s="49" t="s">
        <v>60</v>
      </c>
      <c r="C63" s="50"/>
      <c r="D63" s="23">
        <v>0</v>
      </c>
      <c r="E63" s="7">
        <v>0</v>
      </c>
      <c r="F63" s="7">
        <f t="shared" si="3"/>
        <v>0</v>
      </c>
      <c r="G63" s="8">
        <f t="shared" si="4"/>
        <v>0</v>
      </c>
      <c r="H63" s="8">
        <v>0</v>
      </c>
      <c r="I63" s="7">
        <f t="shared" si="5"/>
        <v>0</v>
      </c>
    </row>
    <row r="64" spans="2:9" ht="24" x14ac:dyDescent="0.25">
      <c r="B64" s="25"/>
      <c r="C64" s="11" t="s">
        <v>61</v>
      </c>
      <c r="D64" s="23">
        <v>0</v>
      </c>
      <c r="E64" s="7">
        <v>0</v>
      </c>
      <c r="F64" s="7">
        <f t="shared" si="3"/>
        <v>0</v>
      </c>
      <c r="G64" s="8">
        <f t="shared" si="4"/>
        <v>0</v>
      </c>
      <c r="H64" s="8">
        <v>0</v>
      </c>
      <c r="I64" s="7">
        <f t="shared" si="5"/>
        <v>0</v>
      </c>
    </row>
    <row r="65" spans="2:9" x14ac:dyDescent="0.25">
      <c r="B65" s="25"/>
      <c r="C65" s="11" t="s">
        <v>62</v>
      </c>
      <c r="D65" s="23">
        <v>0</v>
      </c>
      <c r="E65" s="7">
        <v>0</v>
      </c>
      <c r="F65" s="7">
        <f t="shared" si="3"/>
        <v>0</v>
      </c>
      <c r="G65" s="8">
        <f t="shared" si="4"/>
        <v>0</v>
      </c>
      <c r="H65" s="8">
        <v>0</v>
      </c>
      <c r="I65" s="7">
        <f t="shared" si="5"/>
        <v>0</v>
      </c>
    </row>
    <row r="66" spans="2:9" ht="26.25" customHeight="1" x14ac:dyDescent="0.25">
      <c r="B66" s="49" t="s">
        <v>63</v>
      </c>
      <c r="C66" s="50" t="s">
        <v>64</v>
      </c>
      <c r="D66" s="23">
        <v>0</v>
      </c>
      <c r="E66" s="7">
        <v>0</v>
      </c>
      <c r="F66" s="7">
        <f t="shared" si="3"/>
        <v>0</v>
      </c>
      <c r="G66" s="8">
        <f t="shared" si="4"/>
        <v>0</v>
      </c>
      <c r="H66" s="8">
        <v>0</v>
      </c>
      <c r="I66" s="7">
        <f t="shared" si="5"/>
        <v>0</v>
      </c>
    </row>
    <row r="67" spans="2:9" ht="13.5" thickBot="1" x14ac:dyDescent="0.3">
      <c r="B67" s="49" t="s">
        <v>65</v>
      </c>
      <c r="C67" s="50"/>
      <c r="D67" s="23">
        <v>23970567</v>
      </c>
      <c r="E67" s="23">
        <v>0</v>
      </c>
      <c r="F67" s="7">
        <f t="shared" si="3"/>
        <v>23970567</v>
      </c>
      <c r="G67" s="8">
        <f>H67</f>
        <v>9567378</v>
      </c>
      <c r="H67" s="8">
        <v>9567378</v>
      </c>
      <c r="I67" s="7">
        <f>H67-D67</f>
        <v>-14403189</v>
      </c>
    </row>
    <row r="68" spans="2:9" ht="27" customHeight="1" thickBot="1" x14ac:dyDescent="0.3">
      <c r="B68" s="51" t="s">
        <v>66</v>
      </c>
      <c r="C68" s="52"/>
      <c r="D68" s="26">
        <f>SUM(D49+D58+D63+D66+D67)</f>
        <v>234961529</v>
      </c>
      <c r="E68" s="27">
        <v>0</v>
      </c>
      <c r="F68" s="28">
        <f>SUM(F49+F58+F63+F66+F67)</f>
        <v>234961529</v>
      </c>
      <c r="G68" s="26">
        <f>SUM(G49+G58+G63+G66+G67)</f>
        <v>64854361</v>
      </c>
      <c r="H68" s="26">
        <f>SUM(H49+H58+H63+H66+H67)</f>
        <v>64854361</v>
      </c>
      <c r="I68" s="28">
        <f>SUM(I49+I58+I66+I67)</f>
        <v>-170107168</v>
      </c>
    </row>
    <row r="69" spans="2:9" x14ac:dyDescent="0.25">
      <c r="B69" s="53" t="s">
        <v>67</v>
      </c>
      <c r="C69" s="54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6">
        <v>0</v>
      </c>
    </row>
    <row r="70" spans="2:9" ht="12.75" customHeight="1" thickBot="1" x14ac:dyDescent="0.3">
      <c r="B70" s="20"/>
      <c r="C70" s="13" t="s">
        <v>68</v>
      </c>
      <c r="D70" s="23">
        <v>0</v>
      </c>
      <c r="E70" s="7">
        <v>0</v>
      </c>
      <c r="F70" s="7">
        <v>0</v>
      </c>
      <c r="G70" s="8">
        <v>0</v>
      </c>
      <c r="H70" s="8">
        <v>0</v>
      </c>
      <c r="I70" s="7">
        <v>0</v>
      </c>
    </row>
    <row r="71" spans="2:9" ht="13.5" thickBot="1" x14ac:dyDescent="0.3">
      <c r="B71" s="47" t="s">
        <v>69</v>
      </c>
      <c r="C71" s="48"/>
      <c r="D71" s="29">
        <f>SUM(D45+D68+D69)</f>
        <v>2268445210</v>
      </c>
      <c r="E71" s="29">
        <v>0</v>
      </c>
      <c r="F71" s="29">
        <f>SUM(F45+F68+F69)</f>
        <v>2268445210</v>
      </c>
      <c r="G71" s="29">
        <f>SUM(G45+G68+G69)</f>
        <v>966963558.83999991</v>
      </c>
      <c r="H71" s="29">
        <f>SUM(H45+H68+H69)</f>
        <v>966963558.83999991</v>
      </c>
      <c r="I71" s="28">
        <f>SUM(I45+I68+I69)</f>
        <v>-1301481651.1600001</v>
      </c>
    </row>
    <row r="72" spans="2:9" x14ac:dyDescent="0.25">
      <c r="B72" s="30"/>
      <c r="C72" s="46" t="s">
        <v>70</v>
      </c>
      <c r="D72" s="32"/>
      <c r="E72" s="32"/>
      <c r="F72" s="32"/>
      <c r="G72" s="32"/>
      <c r="H72" s="31"/>
      <c r="I72" s="32"/>
    </row>
    <row r="73" spans="2:9" ht="12.75" hidden="1" customHeight="1" x14ac:dyDescent="0.25">
      <c r="B73" s="33"/>
      <c r="C73" s="34"/>
      <c r="D73" s="35"/>
      <c r="E73" s="35"/>
      <c r="F73" s="35"/>
      <c r="G73" s="35"/>
      <c r="H73" s="34"/>
      <c r="I73" s="35"/>
    </row>
    <row r="74" spans="2:9" ht="12.75" hidden="1" customHeight="1" x14ac:dyDescent="0.25">
      <c r="B74" s="33"/>
      <c r="C74" s="36" t="s">
        <v>71</v>
      </c>
      <c r="D74" s="35"/>
      <c r="E74" s="35" t="s">
        <v>71</v>
      </c>
      <c r="F74" s="35"/>
      <c r="G74" s="35"/>
      <c r="H74" s="34" t="s">
        <v>71</v>
      </c>
      <c r="I74" s="35"/>
    </row>
    <row r="75" spans="2:9" ht="12.75" hidden="1" customHeight="1" x14ac:dyDescent="0.25">
      <c r="B75" s="33"/>
      <c r="C75" s="37"/>
      <c r="D75" s="35"/>
      <c r="E75" s="38"/>
      <c r="F75" s="38"/>
      <c r="G75" s="35"/>
      <c r="H75" s="37"/>
      <c r="I75" s="38"/>
    </row>
    <row r="76" spans="2:9" ht="12.75" hidden="1" customHeight="1" x14ac:dyDescent="0.25">
      <c r="B76" s="33"/>
      <c r="C76" s="39" t="s">
        <v>72</v>
      </c>
      <c r="D76" s="35"/>
      <c r="E76" s="40" t="s">
        <v>73</v>
      </c>
      <c r="F76" s="40"/>
      <c r="G76" s="35"/>
      <c r="H76" s="34" t="s">
        <v>74</v>
      </c>
      <c r="I76" s="35"/>
    </row>
    <row r="77" spans="2:9" ht="12.75" hidden="1" customHeight="1" x14ac:dyDescent="0.25">
      <c r="B77" s="33"/>
      <c r="C77" s="39" t="s">
        <v>75</v>
      </c>
      <c r="D77" s="35"/>
      <c r="E77" s="35" t="s">
        <v>76</v>
      </c>
      <c r="F77" s="35"/>
      <c r="G77" s="35"/>
      <c r="H77" s="34" t="s">
        <v>77</v>
      </c>
      <c r="I77" s="35"/>
    </row>
    <row r="78" spans="2:9" ht="12.75" hidden="1" customHeight="1" x14ac:dyDescent="0.25">
      <c r="B78" s="33"/>
      <c r="C78" s="34"/>
      <c r="D78" s="35"/>
      <c r="E78" s="35"/>
      <c r="F78" s="35"/>
      <c r="G78" s="35"/>
      <c r="H78" s="34"/>
      <c r="I78" s="35"/>
    </row>
    <row r="79" spans="2:9" ht="12.75" hidden="1" customHeight="1" x14ac:dyDescent="0.25">
      <c r="B79" s="33"/>
      <c r="C79" s="34"/>
      <c r="D79" s="35"/>
      <c r="E79" s="35"/>
      <c r="F79" s="35"/>
      <c r="G79" s="35"/>
      <c r="H79" s="34"/>
      <c r="I79" s="35"/>
    </row>
    <row r="80" spans="2:9" ht="12.75" hidden="1" customHeight="1" x14ac:dyDescent="0.25">
      <c r="B80" s="33"/>
      <c r="C80" s="34"/>
      <c r="D80" s="35"/>
      <c r="E80" s="35"/>
      <c r="F80" s="35"/>
      <c r="G80" s="35"/>
      <c r="H80" s="34"/>
      <c r="I80" s="35"/>
    </row>
    <row r="81" spans="2:9" ht="12.75" hidden="1" customHeight="1" x14ac:dyDescent="0.25">
      <c r="B81" s="33"/>
      <c r="C81" s="36" t="s">
        <v>78</v>
      </c>
      <c r="D81" s="35"/>
      <c r="E81" s="35"/>
      <c r="F81" s="35"/>
      <c r="G81" s="35"/>
      <c r="H81" s="34" t="s">
        <v>79</v>
      </c>
      <c r="I81" s="35"/>
    </row>
    <row r="82" spans="2:9" ht="12.75" hidden="1" customHeight="1" x14ac:dyDescent="0.25">
      <c r="B82" s="33"/>
      <c r="C82" s="37"/>
      <c r="D82" s="35"/>
      <c r="E82" s="35"/>
      <c r="F82" s="35"/>
      <c r="G82" s="35"/>
      <c r="H82" s="37"/>
      <c r="I82" s="38"/>
    </row>
    <row r="83" spans="2:9" ht="12.75" hidden="1" customHeight="1" x14ac:dyDescent="0.25">
      <c r="B83" s="33"/>
      <c r="C83" s="39" t="s">
        <v>80</v>
      </c>
      <c r="D83" s="35"/>
      <c r="E83" s="35"/>
      <c r="F83" s="35"/>
      <c r="G83" s="35"/>
      <c r="H83" s="34" t="s">
        <v>81</v>
      </c>
      <c r="I83" s="35"/>
    </row>
    <row r="84" spans="2:9" ht="12.75" hidden="1" customHeight="1" x14ac:dyDescent="0.25">
      <c r="B84" s="33"/>
      <c r="C84" s="39" t="s">
        <v>82</v>
      </c>
      <c r="D84" s="35"/>
      <c r="E84" s="35"/>
      <c r="F84" s="35"/>
      <c r="G84" s="35"/>
      <c r="H84" s="34" t="s">
        <v>83</v>
      </c>
      <c r="I84" s="35"/>
    </row>
    <row r="85" spans="2:9" ht="12.75" hidden="1" customHeight="1" x14ac:dyDescent="0.25">
      <c r="B85" s="33"/>
      <c r="C85" s="34"/>
      <c r="D85" s="35"/>
      <c r="E85" s="35"/>
      <c r="F85" s="35"/>
      <c r="G85" s="35"/>
      <c r="H85" s="34"/>
      <c r="I85" s="35"/>
    </row>
    <row r="86" spans="2:9" ht="25.5" x14ac:dyDescent="0.25">
      <c r="B86" s="33"/>
      <c r="C86" s="41" t="s">
        <v>84</v>
      </c>
      <c r="D86" s="35"/>
      <c r="E86" s="35"/>
      <c r="F86" s="35"/>
      <c r="G86" s="35"/>
      <c r="H86" s="34"/>
      <c r="I86" s="35"/>
    </row>
    <row r="87" spans="2:9" ht="38.25" x14ac:dyDescent="0.25">
      <c r="B87" s="33"/>
      <c r="C87" s="41" t="s">
        <v>85</v>
      </c>
      <c r="D87" s="35"/>
      <c r="E87" s="35"/>
      <c r="F87" s="35"/>
      <c r="G87" s="35"/>
      <c r="H87" s="34"/>
      <c r="I87" s="35"/>
    </row>
    <row r="88" spans="2:9" ht="13.5" thickBot="1" x14ac:dyDescent="0.3">
      <c r="B88" s="42"/>
      <c r="C88" s="43" t="s">
        <v>86</v>
      </c>
      <c r="D88" s="44"/>
      <c r="E88" s="44"/>
      <c r="F88" s="44"/>
      <c r="G88" s="44"/>
      <c r="H88" s="45"/>
      <c r="I88" s="44"/>
    </row>
    <row r="93" spans="2:9" x14ac:dyDescent="0.25">
      <c r="D93" s="9"/>
    </row>
    <row r="99" spans="9:9" x14ac:dyDescent="0.25">
      <c r="I99" s="9"/>
    </row>
  </sheetData>
  <mergeCells count="38">
    <mergeCell ref="B1:I1"/>
    <mergeCell ref="B2:I2"/>
    <mergeCell ref="B3:I3"/>
    <mergeCell ref="B4:I4"/>
    <mergeCell ref="B5:C6"/>
    <mergeCell ref="D5:H5"/>
    <mergeCell ref="I5:I6"/>
    <mergeCell ref="B39:C39"/>
    <mergeCell ref="B8:C8"/>
    <mergeCell ref="B9:C9"/>
    <mergeCell ref="B10:C10"/>
    <mergeCell ref="B11:C11"/>
    <mergeCell ref="B12:C12"/>
    <mergeCell ref="B15:C15"/>
    <mergeCell ref="B18:C18"/>
    <mergeCell ref="B19:C19"/>
    <mergeCell ref="B20:C20"/>
    <mergeCell ref="B32:C32"/>
    <mergeCell ref="B33:C33"/>
    <mergeCell ref="B49:C49"/>
    <mergeCell ref="B40:C40"/>
    <mergeCell ref="B42:C42"/>
    <mergeCell ref="B45:C46"/>
    <mergeCell ref="D45:D46"/>
    <mergeCell ref="G45:G46"/>
    <mergeCell ref="H45:H46"/>
    <mergeCell ref="I45:I46"/>
    <mergeCell ref="B47:C47"/>
    <mergeCell ref="B48:C48"/>
    <mergeCell ref="E45:E46"/>
    <mergeCell ref="F45:F46"/>
    <mergeCell ref="B71:C71"/>
    <mergeCell ref="B58:C58"/>
    <mergeCell ref="B63:C63"/>
    <mergeCell ref="B66:C66"/>
    <mergeCell ref="B67:C67"/>
    <mergeCell ref="B68:C68"/>
    <mergeCell ref="B69:C69"/>
  </mergeCells>
  <printOptions horizontalCentered="1"/>
  <pageMargins left="0.25" right="0.25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Anal. de Ing. det 1er Trim</vt:lpstr>
      <vt:lpstr>'Edo. Anal. de Ing. det 1er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</dc:creator>
  <cp:lastModifiedBy>Aperturas</cp:lastModifiedBy>
  <cp:lastPrinted>2021-05-14T15:33:53Z</cp:lastPrinted>
  <dcterms:created xsi:type="dcterms:W3CDTF">2020-07-07T05:31:09Z</dcterms:created>
  <dcterms:modified xsi:type="dcterms:W3CDTF">2021-05-14T15:38:07Z</dcterms:modified>
</cp:coreProperties>
</file>